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020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J4" i="1"/>
  <c r="F4" i="1"/>
  <c r="E4" i="1"/>
  <c r="C4" i="1"/>
  <c r="B4" i="1"/>
  <c r="I4" i="1"/>
  <c r="H4" i="1"/>
  <c r="G4" i="1"/>
  <c r="D4" i="1"/>
</calcChain>
</file>

<file path=xl/sharedStrings.xml><?xml version="1.0" encoding="utf-8"?>
<sst xmlns="http://schemas.openxmlformats.org/spreadsheetml/2006/main" count="26" uniqueCount="26">
  <si>
    <t>dairy manure</t>
  </si>
  <si>
    <t>heifer manure</t>
  </si>
  <si>
    <t>silage, haylage</t>
  </si>
  <si>
    <t>grass</t>
  </si>
  <si>
    <t>leaves</t>
  </si>
  <si>
    <t>effluent</t>
  </si>
  <si>
    <t>brewery</t>
  </si>
  <si>
    <t>glcyerol</t>
  </si>
  <si>
    <t>GTW</t>
  </si>
  <si>
    <t>FeCl3</t>
  </si>
  <si>
    <t>Na2CO3</t>
  </si>
  <si>
    <t>CaCO3</t>
  </si>
  <si>
    <t>Jan'15</t>
  </si>
  <si>
    <t>Feb'15</t>
  </si>
  <si>
    <t>Mar'15</t>
  </si>
  <si>
    <t>feedstock</t>
  </si>
  <si>
    <t>Apr'15</t>
  </si>
  <si>
    <t>May'15</t>
  </si>
  <si>
    <t>Jun'15</t>
  </si>
  <si>
    <t>Jul'15</t>
  </si>
  <si>
    <t>Aug'15</t>
  </si>
  <si>
    <t>Sep'15</t>
  </si>
  <si>
    <t>Oct'15</t>
  </si>
  <si>
    <t>Nov'15</t>
  </si>
  <si>
    <t>Dec'15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</si>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</sst>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0" xfId="1" applyNumberFormat="1" applyFont="1"/>
    <xf numFmtId="165" fontId="0" fillId="2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Jan'15</c:v>
                </c:pt>
              </c:strCache>
            </c:strRef>
          </c:tx>
          <c:invertIfNegative val="0"/>
          <c:cat>
            <c:strRef>
              <c:f>Sheet1!$A$3:$A$18</c:f>
              <c:strCache>
                <c:ptCount val="16"/>
                <c:pt idx="1">
                  <c:v>dairy manure</c:v>
                </c:pt>
                <c:pt idx="2">
                  <c:v>heifer manure</c:v>
                </c:pt>
                <c:pt idx="3">
                  <c:v>silage, haylage</c:v>
                </c:pt>
                <c:pt idx="4">
                  <c:v>grass</c:v>
                </c:pt>
                <c:pt idx="5">
                  <c:v>leaves</c:v>
                </c:pt>
                <c:pt idx="6">
                  <c:v>effluent</c:v>
                </c:pt>
                <c:pt idx="8">
                  <c:v>brewery</c:v>
                </c:pt>
                <c:pt idx="9">
                  <c:v>glcyerol</c:v>
                </c:pt>
                <c:pt idx="10">
                  <c:v>GTW</c:v>
                </c:pt>
                <c:pt idx="11">
                  <c:v>FeCl3</c:v>
                </c:pt>
                <c:pt idx="12">
                  <c:v>Na2CO3</c:v>
                </c:pt>
                <c:pt idx="13">
                  <c:v>CaCO3</c:v>
                </c:pt>
                <c:pt idx="15">
                  <c:v>kWh</c:v>
                </c:pt>
              </c:strCache>
            </c:strRef>
          </c:cat>
          <c:val>
            <c:numRef>
              <c:f>Sheet1!$B$3:$B$18</c:f>
              <c:numCache>
                <c:formatCode>_(* #,##0_);_(* \(#,##0\);_(* "-"??_);_(@_)</c:formatCode>
                <c:ptCount val="16"/>
                <c:pt idx="1">
                  <c:v>5366.0</c:v>
                </c:pt>
                <c:pt idx="2">
                  <c:v>403.0</c:v>
                </c:pt>
                <c:pt idx="3">
                  <c:v>81.0</c:v>
                </c:pt>
                <c:pt idx="4">
                  <c:v>0.0</c:v>
                </c:pt>
                <c:pt idx="5">
                  <c:v>0.0</c:v>
                </c:pt>
                <c:pt idx="6">
                  <c:v>2226.0</c:v>
                </c:pt>
                <c:pt idx="8">
                  <c:v>1475.0</c:v>
                </c:pt>
                <c:pt idx="9">
                  <c:v>202.0</c:v>
                </c:pt>
                <c:pt idx="10">
                  <c:v>671.0</c:v>
                </c:pt>
                <c:pt idx="11">
                  <c:v>12.0</c:v>
                </c:pt>
                <c:pt idx="12">
                  <c:v>0.0</c:v>
                </c:pt>
                <c:pt idx="13">
                  <c:v>0.0</c:v>
                </c:pt>
                <c:pt idx="15">
                  <c:v>2981.0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Feb'15</c:v>
                </c:pt>
              </c:strCache>
            </c:strRef>
          </c:tx>
          <c:invertIfNegative val="0"/>
          <c:cat>
            <c:strRef>
              <c:f>Sheet1!$A$3:$A$18</c:f>
              <c:strCache>
                <c:ptCount val="16"/>
                <c:pt idx="1">
                  <c:v>dairy manure</c:v>
                </c:pt>
                <c:pt idx="2">
                  <c:v>heifer manure</c:v>
                </c:pt>
                <c:pt idx="3">
                  <c:v>silage, haylage</c:v>
                </c:pt>
                <c:pt idx="4">
                  <c:v>grass</c:v>
                </c:pt>
                <c:pt idx="5">
                  <c:v>leaves</c:v>
                </c:pt>
                <c:pt idx="6">
                  <c:v>effluent</c:v>
                </c:pt>
                <c:pt idx="8">
                  <c:v>brewery</c:v>
                </c:pt>
                <c:pt idx="9">
                  <c:v>glcyerol</c:v>
                </c:pt>
                <c:pt idx="10">
                  <c:v>GTW</c:v>
                </c:pt>
                <c:pt idx="11">
                  <c:v>FeCl3</c:v>
                </c:pt>
                <c:pt idx="12">
                  <c:v>Na2CO3</c:v>
                </c:pt>
                <c:pt idx="13">
                  <c:v>CaCO3</c:v>
                </c:pt>
                <c:pt idx="15">
                  <c:v>kWh</c:v>
                </c:pt>
              </c:strCache>
            </c:strRef>
          </c:cat>
          <c:val>
            <c:numRef>
              <c:f>Sheet1!$C$3:$C$18</c:f>
              <c:numCache>
                <c:formatCode>_(* #,##0_);_(* \(#,##0\);_(* "-"??_);_(@_)</c:formatCode>
                <c:ptCount val="16"/>
                <c:pt idx="1">
                  <c:v>5171.0</c:v>
                </c:pt>
                <c:pt idx="2">
                  <c:v>590.0</c:v>
                </c:pt>
                <c:pt idx="3">
                  <c:v>49.0</c:v>
                </c:pt>
                <c:pt idx="4">
                  <c:v>0.0</c:v>
                </c:pt>
                <c:pt idx="5">
                  <c:v>0.0</c:v>
                </c:pt>
                <c:pt idx="6">
                  <c:v>1714.0</c:v>
                </c:pt>
                <c:pt idx="8">
                  <c:v>1429.0</c:v>
                </c:pt>
                <c:pt idx="9">
                  <c:v>327.0</c:v>
                </c:pt>
                <c:pt idx="10">
                  <c:v>1000.0</c:v>
                </c:pt>
                <c:pt idx="11">
                  <c:v>29.0</c:v>
                </c:pt>
                <c:pt idx="12">
                  <c:v>0.0</c:v>
                </c:pt>
                <c:pt idx="13">
                  <c:v>0.0</c:v>
                </c:pt>
                <c:pt idx="15">
                  <c:v>2801.0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Mar'15</c:v>
                </c:pt>
              </c:strCache>
            </c:strRef>
          </c:tx>
          <c:invertIfNegative val="0"/>
          <c:cat>
            <c:strRef>
              <c:f>Sheet1!$A$3:$A$18</c:f>
              <c:strCache>
                <c:ptCount val="16"/>
                <c:pt idx="1">
                  <c:v>dairy manure</c:v>
                </c:pt>
                <c:pt idx="2">
                  <c:v>heifer manure</c:v>
                </c:pt>
                <c:pt idx="3">
                  <c:v>silage, haylage</c:v>
                </c:pt>
                <c:pt idx="4">
                  <c:v>grass</c:v>
                </c:pt>
                <c:pt idx="5">
                  <c:v>leaves</c:v>
                </c:pt>
                <c:pt idx="6">
                  <c:v>effluent</c:v>
                </c:pt>
                <c:pt idx="8">
                  <c:v>brewery</c:v>
                </c:pt>
                <c:pt idx="9">
                  <c:v>glcyerol</c:v>
                </c:pt>
                <c:pt idx="10">
                  <c:v>GTW</c:v>
                </c:pt>
                <c:pt idx="11">
                  <c:v>FeCl3</c:v>
                </c:pt>
                <c:pt idx="12">
                  <c:v>Na2CO3</c:v>
                </c:pt>
                <c:pt idx="13">
                  <c:v>CaCO3</c:v>
                </c:pt>
                <c:pt idx="15">
                  <c:v>kWh</c:v>
                </c:pt>
              </c:strCache>
            </c:strRef>
          </c:cat>
          <c:val>
            <c:numRef>
              <c:f>Sheet1!$D$3:$D$18</c:f>
              <c:numCache>
                <c:formatCode>_(* #,##0_);_(* \(#,##0\);_(* "-"??_);_(@_)</c:formatCode>
                <c:ptCount val="16"/>
                <c:pt idx="1">
                  <c:v>5548.0</c:v>
                </c:pt>
                <c:pt idx="2">
                  <c:v>738.0</c:v>
                </c:pt>
                <c:pt idx="3">
                  <c:v>101.0</c:v>
                </c:pt>
                <c:pt idx="4">
                  <c:v>0.0</c:v>
                </c:pt>
                <c:pt idx="5">
                  <c:v>0.0</c:v>
                </c:pt>
                <c:pt idx="6">
                  <c:v>532.0</c:v>
                </c:pt>
                <c:pt idx="8">
                  <c:v>1683.0</c:v>
                </c:pt>
                <c:pt idx="9">
                  <c:v>903.0</c:v>
                </c:pt>
                <c:pt idx="10">
                  <c:v>4516.0</c:v>
                </c:pt>
                <c:pt idx="11">
                  <c:v>46.0</c:v>
                </c:pt>
                <c:pt idx="12">
                  <c:v>0.0</c:v>
                </c:pt>
                <c:pt idx="13">
                  <c:v>0.0</c:v>
                </c:pt>
                <c:pt idx="15">
                  <c:v>6099.0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Apr'15</c:v>
                </c:pt>
              </c:strCache>
            </c:strRef>
          </c:tx>
          <c:invertIfNegative val="0"/>
          <c:cat>
            <c:strRef>
              <c:f>Sheet1!$A$3:$A$18</c:f>
              <c:strCache>
                <c:ptCount val="16"/>
                <c:pt idx="1">
                  <c:v>dairy manure</c:v>
                </c:pt>
                <c:pt idx="2">
                  <c:v>heifer manure</c:v>
                </c:pt>
                <c:pt idx="3">
                  <c:v>silage, haylage</c:v>
                </c:pt>
                <c:pt idx="4">
                  <c:v>grass</c:v>
                </c:pt>
                <c:pt idx="5">
                  <c:v>leaves</c:v>
                </c:pt>
                <c:pt idx="6">
                  <c:v>effluent</c:v>
                </c:pt>
                <c:pt idx="8">
                  <c:v>brewery</c:v>
                </c:pt>
                <c:pt idx="9">
                  <c:v>glcyerol</c:v>
                </c:pt>
                <c:pt idx="10">
                  <c:v>GTW</c:v>
                </c:pt>
                <c:pt idx="11">
                  <c:v>FeCl3</c:v>
                </c:pt>
                <c:pt idx="12">
                  <c:v>Na2CO3</c:v>
                </c:pt>
                <c:pt idx="13">
                  <c:v>CaCO3</c:v>
                </c:pt>
                <c:pt idx="15">
                  <c:v>kWh</c:v>
                </c:pt>
              </c:strCache>
            </c:strRef>
          </c:cat>
          <c:val>
            <c:numRef>
              <c:f>Sheet1!$E$3:$E$18</c:f>
              <c:numCache>
                <c:formatCode>_(* #,##0_);_(* \(#,##0\);_(* "-"??_);_(@_)</c:formatCode>
                <c:ptCount val="16"/>
                <c:pt idx="1">
                  <c:v>5783.0</c:v>
                </c:pt>
                <c:pt idx="2">
                  <c:v>840.0</c:v>
                </c:pt>
                <c:pt idx="3">
                  <c:v>71.0</c:v>
                </c:pt>
                <c:pt idx="4">
                  <c:v>0.0</c:v>
                </c:pt>
                <c:pt idx="5">
                  <c:v>0.0</c:v>
                </c:pt>
                <c:pt idx="6">
                  <c:v>133.0</c:v>
                </c:pt>
                <c:pt idx="8">
                  <c:v>1559.0</c:v>
                </c:pt>
                <c:pt idx="9">
                  <c:v>513.0</c:v>
                </c:pt>
                <c:pt idx="10">
                  <c:v>4017.0</c:v>
                </c:pt>
                <c:pt idx="11">
                  <c:v>49.0</c:v>
                </c:pt>
                <c:pt idx="12">
                  <c:v>33.0</c:v>
                </c:pt>
                <c:pt idx="13">
                  <c:v>23.0</c:v>
                </c:pt>
                <c:pt idx="15">
                  <c:v>5508.0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May'15</c:v>
                </c:pt>
              </c:strCache>
            </c:strRef>
          </c:tx>
          <c:invertIfNegative val="0"/>
          <c:cat>
            <c:strRef>
              <c:f>Sheet1!$A$3:$A$18</c:f>
              <c:strCache>
                <c:ptCount val="16"/>
                <c:pt idx="1">
                  <c:v>dairy manure</c:v>
                </c:pt>
                <c:pt idx="2">
                  <c:v>heifer manure</c:v>
                </c:pt>
                <c:pt idx="3">
                  <c:v>silage, haylage</c:v>
                </c:pt>
                <c:pt idx="4">
                  <c:v>grass</c:v>
                </c:pt>
                <c:pt idx="5">
                  <c:v>leaves</c:v>
                </c:pt>
                <c:pt idx="6">
                  <c:v>effluent</c:v>
                </c:pt>
                <c:pt idx="8">
                  <c:v>brewery</c:v>
                </c:pt>
                <c:pt idx="9">
                  <c:v>glcyerol</c:v>
                </c:pt>
                <c:pt idx="10">
                  <c:v>GTW</c:v>
                </c:pt>
                <c:pt idx="11">
                  <c:v>FeCl3</c:v>
                </c:pt>
                <c:pt idx="12">
                  <c:v>Na2CO3</c:v>
                </c:pt>
                <c:pt idx="13">
                  <c:v>CaCO3</c:v>
                </c:pt>
                <c:pt idx="15">
                  <c:v>kWh</c:v>
                </c:pt>
              </c:strCache>
            </c:strRef>
          </c:cat>
          <c:val>
            <c:numRef>
              <c:f>Sheet1!$F$3:$F$18</c:f>
              <c:numCache>
                <c:formatCode>_(* #,##0_);_(* \(#,##0\);_(* "-"??_);_(@_)</c:formatCode>
                <c:ptCount val="16"/>
                <c:pt idx="1">
                  <c:v>5742.0</c:v>
                </c:pt>
                <c:pt idx="2">
                  <c:v>339.0</c:v>
                </c:pt>
                <c:pt idx="3">
                  <c:v>32.0</c:v>
                </c:pt>
                <c:pt idx="4">
                  <c:v>0.0</c:v>
                </c:pt>
                <c:pt idx="5">
                  <c:v>0.0</c:v>
                </c:pt>
                <c:pt idx="6">
                  <c:v>1052.0</c:v>
                </c:pt>
                <c:pt idx="8">
                  <c:v>1724.0</c:v>
                </c:pt>
                <c:pt idx="9">
                  <c:v>724.0</c:v>
                </c:pt>
                <c:pt idx="10">
                  <c:v>3161.0</c:v>
                </c:pt>
                <c:pt idx="11">
                  <c:v>47.0</c:v>
                </c:pt>
                <c:pt idx="12">
                  <c:v>0.0</c:v>
                </c:pt>
                <c:pt idx="13">
                  <c:v>100.0</c:v>
                </c:pt>
                <c:pt idx="15">
                  <c:v>4888.0</c:v>
                </c:pt>
              </c:numCache>
            </c:numRef>
          </c:val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Jun'15</c:v>
                </c:pt>
              </c:strCache>
            </c:strRef>
          </c:tx>
          <c:invertIfNegative val="0"/>
          <c:cat>
            <c:strRef>
              <c:f>Sheet1!$A$3:$A$18</c:f>
              <c:strCache>
                <c:ptCount val="16"/>
                <c:pt idx="1">
                  <c:v>dairy manure</c:v>
                </c:pt>
                <c:pt idx="2">
                  <c:v>heifer manure</c:v>
                </c:pt>
                <c:pt idx="3">
                  <c:v>silage, haylage</c:v>
                </c:pt>
                <c:pt idx="4">
                  <c:v>grass</c:v>
                </c:pt>
                <c:pt idx="5">
                  <c:v>leaves</c:v>
                </c:pt>
                <c:pt idx="6">
                  <c:v>effluent</c:v>
                </c:pt>
                <c:pt idx="8">
                  <c:v>brewery</c:v>
                </c:pt>
                <c:pt idx="9">
                  <c:v>glcyerol</c:v>
                </c:pt>
                <c:pt idx="10">
                  <c:v>GTW</c:v>
                </c:pt>
                <c:pt idx="11">
                  <c:v>FeCl3</c:v>
                </c:pt>
                <c:pt idx="12">
                  <c:v>Na2CO3</c:v>
                </c:pt>
                <c:pt idx="13">
                  <c:v>CaCO3</c:v>
                </c:pt>
                <c:pt idx="15">
                  <c:v>kWh</c:v>
                </c:pt>
              </c:strCache>
            </c:strRef>
          </c:cat>
          <c:val>
            <c:numRef>
              <c:f>Sheet1!$G$3:$G$18</c:f>
              <c:numCache>
                <c:formatCode>_(* #,##0_);_(* \(#,##0\);_(* "-"??_);_(@_)</c:formatCode>
                <c:ptCount val="16"/>
                <c:pt idx="1">
                  <c:v>5883.0</c:v>
                </c:pt>
                <c:pt idx="2">
                  <c:v>0.0</c:v>
                </c:pt>
                <c:pt idx="3">
                  <c:v>80.0</c:v>
                </c:pt>
                <c:pt idx="4">
                  <c:v>0.0</c:v>
                </c:pt>
                <c:pt idx="5">
                  <c:v>0.0</c:v>
                </c:pt>
                <c:pt idx="6">
                  <c:v>1333.0</c:v>
                </c:pt>
                <c:pt idx="8">
                  <c:v>1834.0</c:v>
                </c:pt>
                <c:pt idx="9">
                  <c:v>187.0</c:v>
                </c:pt>
                <c:pt idx="10">
                  <c:v>3057.0</c:v>
                </c:pt>
                <c:pt idx="11">
                  <c:v>47.0</c:v>
                </c:pt>
                <c:pt idx="12">
                  <c:v>23.0</c:v>
                </c:pt>
                <c:pt idx="13">
                  <c:v>53.0</c:v>
                </c:pt>
                <c:pt idx="15">
                  <c:v>2815.0</c:v>
                </c:pt>
              </c:numCache>
            </c:numRef>
          </c:val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Jul'15</c:v>
                </c:pt>
              </c:strCache>
            </c:strRef>
          </c:tx>
          <c:invertIfNegative val="0"/>
          <c:cat>
            <c:strRef>
              <c:f>Sheet1!$A$3:$A$18</c:f>
              <c:strCache>
                <c:ptCount val="16"/>
                <c:pt idx="1">
                  <c:v>dairy manure</c:v>
                </c:pt>
                <c:pt idx="2">
                  <c:v>heifer manure</c:v>
                </c:pt>
                <c:pt idx="3">
                  <c:v>silage, haylage</c:v>
                </c:pt>
                <c:pt idx="4">
                  <c:v>grass</c:v>
                </c:pt>
                <c:pt idx="5">
                  <c:v>leaves</c:v>
                </c:pt>
                <c:pt idx="6">
                  <c:v>effluent</c:v>
                </c:pt>
                <c:pt idx="8">
                  <c:v>brewery</c:v>
                </c:pt>
                <c:pt idx="9">
                  <c:v>glcyerol</c:v>
                </c:pt>
                <c:pt idx="10">
                  <c:v>GTW</c:v>
                </c:pt>
                <c:pt idx="11">
                  <c:v>FeCl3</c:v>
                </c:pt>
                <c:pt idx="12">
                  <c:v>Na2CO3</c:v>
                </c:pt>
                <c:pt idx="13">
                  <c:v>CaCO3</c:v>
                </c:pt>
                <c:pt idx="15">
                  <c:v>kWh</c:v>
                </c:pt>
              </c:strCache>
            </c:strRef>
          </c:cat>
          <c:val>
            <c:numRef>
              <c:f>Sheet1!$H$3:$H$18</c:f>
              <c:numCache>
                <c:formatCode>_(* #,##0_);_(* \(#,##0\);_(* "-"??_);_(@_)</c:formatCode>
                <c:ptCount val="16"/>
                <c:pt idx="1">
                  <c:v>5885.0</c:v>
                </c:pt>
                <c:pt idx="2">
                  <c:v>98.0</c:v>
                </c:pt>
                <c:pt idx="3">
                  <c:v>390.0</c:v>
                </c:pt>
                <c:pt idx="4">
                  <c:v>193.0</c:v>
                </c:pt>
                <c:pt idx="5">
                  <c:v>0.0</c:v>
                </c:pt>
                <c:pt idx="6">
                  <c:v>5630.0</c:v>
                </c:pt>
                <c:pt idx="8">
                  <c:v>1515.0</c:v>
                </c:pt>
                <c:pt idx="9">
                  <c:v>115.0</c:v>
                </c:pt>
                <c:pt idx="10">
                  <c:v>641.0</c:v>
                </c:pt>
                <c:pt idx="11">
                  <c:v>43.0</c:v>
                </c:pt>
                <c:pt idx="12">
                  <c:v>35.0</c:v>
                </c:pt>
                <c:pt idx="13">
                  <c:v>48.0</c:v>
                </c:pt>
                <c:pt idx="15">
                  <c:v>2160.0</c:v>
                </c:pt>
              </c:numCache>
            </c:numRef>
          </c:val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Aug'15</c:v>
                </c:pt>
              </c:strCache>
            </c:strRef>
          </c:tx>
          <c:invertIfNegative val="0"/>
          <c:cat>
            <c:strRef>
              <c:f>Sheet1!$A$3:$A$18</c:f>
              <c:strCache>
                <c:ptCount val="16"/>
                <c:pt idx="1">
                  <c:v>dairy manure</c:v>
                </c:pt>
                <c:pt idx="2">
                  <c:v>heifer manure</c:v>
                </c:pt>
                <c:pt idx="3">
                  <c:v>silage, haylage</c:v>
                </c:pt>
                <c:pt idx="4">
                  <c:v>grass</c:v>
                </c:pt>
                <c:pt idx="5">
                  <c:v>leaves</c:v>
                </c:pt>
                <c:pt idx="6">
                  <c:v>effluent</c:v>
                </c:pt>
                <c:pt idx="8">
                  <c:v>brewery</c:v>
                </c:pt>
                <c:pt idx="9">
                  <c:v>glcyerol</c:v>
                </c:pt>
                <c:pt idx="10">
                  <c:v>GTW</c:v>
                </c:pt>
                <c:pt idx="11">
                  <c:v>FeCl3</c:v>
                </c:pt>
                <c:pt idx="12">
                  <c:v>Na2CO3</c:v>
                </c:pt>
                <c:pt idx="13">
                  <c:v>CaCO3</c:v>
                </c:pt>
                <c:pt idx="15">
                  <c:v>kWh</c:v>
                </c:pt>
              </c:strCache>
            </c:strRef>
          </c:cat>
          <c:val>
            <c:numRef>
              <c:f>Sheet1!$I$3:$I$18</c:f>
              <c:numCache>
                <c:formatCode>_(* #,##0_);_(* \(#,##0\);_(* "-"??_);_(@_)</c:formatCode>
                <c:ptCount val="16"/>
                <c:pt idx="1">
                  <c:v>5832.0</c:v>
                </c:pt>
                <c:pt idx="2">
                  <c:v>117.0</c:v>
                </c:pt>
                <c:pt idx="3">
                  <c:v>706.0</c:v>
                </c:pt>
                <c:pt idx="4">
                  <c:v>149.0</c:v>
                </c:pt>
                <c:pt idx="5">
                  <c:v>0.0</c:v>
                </c:pt>
                <c:pt idx="6">
                  <c:v>4508.0</c:v>
                </c:pt>
                <c:pt idx="8">
                  <c:v>1621.0</c:v>
                </c:pt>
                <c:pt idx="9">
                  <c:v>355.0</c:v>
                </c:pt>
                <c:pt idx="10">
                  <c:v>0.0</c:v>
                </c:pt>
                <c:pt idx="11">
                  <c:v>40.0</c:v>
                </c:pt>
                <c:pt idx="12">
                  <c:v>0.0</c:v>
                </c:pt>
                <c:pt idx="13">
                  <c:v>46.0</c:v>
                </c:pt>
                <c:pt idx="15">
                  <c:v>2719.0</c:v>
                </c:pt>
              </c:numCache>
            </c:numRef>
          </c:val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Sep'15</c:v>
                </c:pt>
              </c:strCache>
            </c:strRef>
          </c:tx>
          <c:invertIfNegative val="0"/>
          <c:cat>
            <c:strRef>
              <c:f>Sheet1!$A$3:$A$18</c:f>
              <c:strCache>
                <c:ptCount val="16"/>
                <c:pt idx="1">
                  <c:v>dairy manure</c:v>
                </c:pt>
                <c:pt idx="2">
                  <c:v>heifer manure</c:v>
                </c:pt>
                <c:pt idx="3">
                  <c:v>silage, haylage</c:v>
                </c:pt>
                <c:pt idx="4">
                  <c:v>grass</c:v>
                </c:pt>
                <c:pt idx="5">
                  <c:v>leaves</c:v>
                </c:pt>
                <c:pt idx="6">
                  <c:v>effluent</c:v>
                </c:pt>
                <c:pt idx="8">
                  <c:v>brewery</c:v>
                </c:pt>
                <c:pt idx="9">
                  <c:v>glcyerol</c:v>
                </c:pt>
                <c:pt idx="10">
                  <c:v>GTW</c:v>
                </c:pt>
                <c:pt idx="11">
                  <c:v>FeCl3</c:v>
                </c:pt>
                <c:pt idx="12">
                  <c:v>Na2CO3</c:v>
                </c:pt>
                <c:pt idx="13">
                  <c:v>CaCO3</c:v>
                </c:pt>
                <c:pt idx="15">
                  <c:v>kWh</c:v>
                </c:pt>
              </c:strCache>
            </c:strRef>
          </c:cat>
          <c:val>
            <c:numRef>
              <c:f>Sheet1!$J$3:$J$18</c:f>
              <c:numCache>
                <c:formatCode>_(* #,##0_);_(* \(#,##0\);_(* "-"??_);_(@_)</c:formatCode>
                <c:ptCount val="16"/>
                <c:pt idx="1">
                  <c:v>5517.0</c:v>
                </c:pt>
                <c:pt idx="2">
                  <c:v>149.0</c:v>
                </c:pt>
                <c:pt idx="3">
                  <c:v>632.0</c:v>
                </c:pt>
                <c:pt idx="4">
                  <c:v>87.0</c:v>
                </c:pt>
                <c:pt idx="5">
                  <c:v>0.0</c:v>
                </c:pt>
                <c:pt idx="6">
                  <c:v>5133.0</c:v>
                </c:pt>
                <c:pt idx="8">
                  <c:v>1496.0</c:v>
                </c:pt>
                <c:pt idx="9">
                  <c:v>573.0</c:v>
                </c:pt>
                <c:pt idx="10">
                  <c:v>0.0</c:v>
                </c:pt>
                <c:pt idx="11">
                  <c:v>40.0</c:v>
                </c:pt>
                <c:pt idx="12">
                  <c:v>0.0</c:v>
                </c:pt>
                <c:pt idx="13">
                  <c:v>37.0</c:v>
                </c:pt>
                <c:pt idx="15">
                  <c:v>3736.0</c:v>
                </c:pt>
              </c:numCache>
            </c:numRef>
          </c:val>
        </c:ser>
        <c:ser>
          <c:idx val="9"/>
          <c:order val="9"/>
          <c:tx>
            <c:strRef>
              <c:f>Sheet1!$K$2</c:f>
              <c:strCache>
                <c:ptCount val="1"/>
                <c:pt idx="0">
                  <c:v>Oct'15</c:v>
                </c:pt>
              </c:strCache>
            </c:strRef>
          </c:tx>
          <c:invertIfNegative val="0"/>
          <c:cat>
            <c:strRef>
              <c:f>Sheet1!$A$3:$A$18</c:f>
              <c:strCache>
                <c:ptCount val="16"/>
                <c:pt idx="1">
                  <c:v>dairy manure</c:v>
                </c:pt>
                <c:pt idx="2">
                  <c:v>heifer manure</c:v>
                </c:pt>
                <c:pt idx="3">
                  <c:v>silage, haylage</c:v>
                </c:pt>
                <c:pt idx="4">
                  <c:v>grass</c:v>
                </c:pt>
                <c:pt idx="5">
                  <c:v>leaves</c:v>
                </c:pt>
                <c:pt idx="6">
                  <c:v>effluent</c:v>
                </c:pt>
                <c:pt idx="8">
                  <c:v>brewery</c:v>
                </c:pt>
                <c:pt idx="9">
                  <c:v>glcyerol</c:v>
                </c:pt>
                <c:pt idx="10">
                  <c:v>GTW</c:v>
                </c:pt>
                <c:pt idx="11">
                  <c:v>FeCl3</c:v>
                </c:pt>
                <c:pt idx="12">
                  <c:v>Na2CO3</c:v>
                </c:pt>
                <c:pt idx="13">
                  <c:v>CaCO3</c:v>
                </c:pt>
                <c:pt idx="15">
                  <c:v>kWh</c:v>
                </c:pt>
              </c:strCache>
            </c:strRef>
          </c:cat>
          <c:val>
            <c:numRef>
              <c:f>Sheet1!$K$3:$K$18</c:f>
              <c:numCache>
                <c:formatCode>_(* #,##0_);_(* \(#,##0\);_(* "-"??_);_(@_)</c:formatCode>
                <c:ptCount val="16"/>
                <c:pt idx="1">
                  <c:v>5725.0</c:v>
                </c:pt>
                <c:pt idx="2">
                  <c:v>304.0</c:v>
                </c:pt>
                <c:pt idx="3">
                  <c:v>171.0</c:v>
                </c:pt>
                <c:pt idx="4">
                  <c:v>551.0</c:v>
                </c:pt>
                <c:pt idx="5">
                  <c:v>0.0</c:v>
                </c:pt>
                <c:pt idx="6">
                  <c:v>4210.0</c:v>
                </c:pt>
                <c:pt idx="8">
                  <c:v>1475.0</c:v>
                </c:pt>
                <c:pt idx="9">
                  <c:v>555.0</c:v>
                </c:pt>
                <c:pt idx="10">
                  <c:v>0.0</c:v>
                </c:pt>
                <c:pt idx="11">
                  <c:v>37.0</c:v>
                </c:pt>
                <c:pt idx="12">
                  <c:v>0.0</c:v>
                </c:pt>
                <c:pt idx="13">
                  <c:v>31.0</c:v>
                </c:pt>
                <c:pt idx="15">
                  <c:v>3892.0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93415368"/>
        <c:axId val="-2000052424"/>
      </c:barChart>
      <c:catAx>
        <c:axId val="-19934153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00052424"/>
        <c:crosses val="autoZero"/>
        <c:auto val="1"/>
        <c:lblAlgn val="ctr"/>
        <c:lblOffset val="100"/>
        <c:noMultiLvlLbl val="0"/>
      </c:catAx>
      <c:valAx>
        <c:axId val="-2000052424"/>
        <c:scaling>
          <c:orientation val="minMax"/>
          <c:max val="6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93415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279406</xdr:colOff>
      <xdr:row>20</xdr:row>
      <xdr:rowOff>114306</xdr:rowOff>
    </xdr:from>
    <xdr:to>
      <xdr:col>19</xdr:col>
      <xdr:colOff>342900</xdr:colOff>
      <xdr:row>41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3" sqref="J13:K13"/>
    </sheetView>
  </sheetViews>
  <sheetFormatPr baseColWidth="10" defaultRowHeight="15" x14ac:dyDescent="0"/>
  <cols>
    <col min="1" max="1" width="14.33203125" customWidth="1"/>
    <col min="2" max="4" width="7.1640625" style="3" customWidth="1"/>
    <col min="5" max="6" width="7" customWidth="1"/>
    <col min="7" max="13" width="7" style="3" customWidth="1"/>
  </cols>
  <sheetData>
    <row r="2" spans="1:13" s="1" customFormat="1">
      <c r="A2" s="1" t="s">
        <v>15</v>
      </c>
      <c r="B2" s="2" t="s">
        <v>12</v>
      </c>
      <c r="C2" s="2" t="s">
        <v>13</v>
      </c>
      <c r="D2" s="2" t="s">
        <v>14</v>
      </c>
      <c r="E2" s="1" t="s">
        <v>16</v>
      </c>
      <c r="F2" s="1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</row>
    <row r="3" spans="1:13" s="1" customFormat="1">
      <c r="B3" s="2"/>
      <c r="C3" s="2"/>
      <c r="D3" s="2"/>
      <c r="G3" s="2"/>
      <c r="H3" s="2"/>
      <c r="I3" s="2"/>
      <c r="J3" s="2"/>
      <c r="K3" s="2"/>
      <c r="L3" s="2"/>
      <c r="M3" s="2"/>
    </row>
    <row r="4" spans="1:13">
      <c r="A4" t="s">
        <v>0</v>
      </c>
      <c r="B4" s="4">
        <f>1632+3734</f>
        <v>5366</v>
      </c>
      <c r="C4" s="4">
        <f>1957+3214</f>
        <v>5171</v>
      </c>
      <c r="D4" s="4">
        <f>1774+3774</f>
        <v>5548</v>
      </c>
      <c r="E4" s="5">
        <f>1733+4050</f>
        <v>5783</v>
      </c>
      <c r="F4" s="5">
        <f>1742+4000</f>
        <v>5742</v>
      </c>
      <c r="G4" s="4">
        <f>4083+1800</f>
        <v>5883</v>
      </c>
      <c r="H4" s="4">
        <f>1885+4000</f>
        <v>5885</v>
      </c>
      <c r="I4" s="4">
        <f>1800+4032</f>
        <v>5832</v>
      </c>
      <c r="J4" s="4">
        <f>1417+4100</f>
        <v>5517</v>
      </c>
      <c r="K4" s="4">
        <f>1806+3919</f>
        <v>5725</v>
      </c>
      <c r="L4" s="4"/>
      <c r="M4" s="4"/>
    </row>
    <row r="5" spans="1:13">
      <c r="A5" t="s">
        <v>1</v>
      </c>
      <c r="B5" s="4">
        <v>403</v>
      </c>
      <c r="C5" s="4">
        <v>590</v>
      </c>
      <c r="D5" s="4">
        <v>738</v>
      </c>
      <c r="E5" s="4">
        <v>840</v>
      </c>
      <c r="F5" s="4">
        <v>339</v>
      </c>
      <c r="G5" s="4">
        <v>0</v>
      </c>
      <c r="H5" s="4">
        <v>98</v>
      </c>
      <c r="I5" s="4">
        <v>117</v>
      </c>
      <c r="J5" s="4">
        <v>149</v>
      </c>
      <c r="K5" s="4">
        <v>304</v>
      </c>
      <c r="L5" s="4"/>
      <c r="M5" s="4"/>
    </row>
    <row r="6" spans="1:13">
      <c r="A6" t="s">
        <v>2</v>
      </c>
      <c r="B6" s="4">
        <v>81</v>
      </c>
      <c r="C6" s="4">
        <v>49</v>
      </c>
      <c r="D6" s="4">
        <v>101</v>
      </c>
      <c r="E6" s="4">
        <v>71</v>
      </c>
      <c r="F6" s="4">
        <v>32</v>
      </c>
      <c r="G6" s="4">
        <v>80</v>
      </c>
      <c r="H6" s="4">
        <v>390</v>
      </c>
      <c r="I6" s="4">
        <v>706</v>
      </c>
      <c r="J6" s="4">
        <v>632</v>
      </c>
      <c r="K6" s="4">
        <v>171</v>
      </c>
      <c r="L6" s="4"/>
      <c r="M6" s="4"/>
    </row>
    <row r="7" spans="1:13">
      <c r="A7" t="s">
        <v>3</v>
      </c>
      <c r="B7" s="4">
        <v>0</v>
      </c>
      <c r="C7" s="4">
        <v>0</v>
      </c>
      <c r="D7" s="4">
        <v>0</v>
      </c>
      <c r="E7" s="5">
        <v>0</v>
      </c>
      <c r="F7" s="5">
        <v>0</v>
      </c>
      <c r="G7" s="4">
        <v>0</v>
      </c>
      <c r="H7" s="4">
        <v>193</v>
      </c>
      <c r="I7" s="4">
        <v>149</v>
      </c>
      <c r="J7" s="4">
        <v>87</v>
      </c>
      <c r="K7" s="4">
        <v>551</v>
      </c>
      <c r="L7" s="4"/>
      <c r="M7" s="4"/>
    </row>
    <row r="8" spans="1:13">
      <c r="A8" t="s">
        <v>4</v>
      </c>
      <c r="B8" s="4">
        <v>0</v>
      </c>
      <c r="C8" s="4">
        <v>0</v>
      </c>
      <c r="D8" s="4">
        <v>0</v>
      </c>
      <c r="E8" s="5">
        <v>0</v>
      </c>
      <c r="F8" s="5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/>
      <c r="M8" s="4"/>
    </row>
    <row r="9" spans="1:13">
      <c r="A9" t="s">
        <v>5</v>
      </c>
      <c r="B9" s="4">
        <v>2226</v>
      </c>
      <c r="C9" s="4">
        <v>1714</v>
      </c>
      <c r="D9" s="4">
        <v>532</v>
      </c>
      <c r="E9" s="4">
        <v>133</v>
      </c>
      <c r="F9" s="4">
        <v>1052</v>
      </c>
      <c r="G9" s="4">
        <v>1333</v>
      </c>
      <c r="H9" s="4">
        <v>5630</v>
      </c>
      <c r="I9" s="4">
        <v>4508</v>
      </c>
      <c r="J9" s="4">
        <v>5133</v>
      </c>
      <c r="K9" s="4">
        <v>4210</v>
      </c>
      <c r="L9" s="4"/>
      <c r="M9" s="4"/>
    </row>
    <row r="10" spans="1:13">
      <c r="B10" s="4"/>
      <c r="C10" s="4"/>
      <c r="D10" s="4"/>
      <c r="E10" s="5"/>
      <c r="F10" s="5"/>
      <c r="G10" s="4"/>
      <c r="H10" s="4"/>
      <c r="I10" s="4"/>
      <c r="J10" s="4"/>
      <c r="K10" s="4"/>
      <c r="L10" s="4"/>
      <c r="M10" s="4"/>
    </row>
    <row r="11" spans="1:13">
      <c r="A11" t="s">
        <v>6</v>
      </c>
      <c r="B11" s="4">
        <v>1475</v>
      </c>
      <c r="C11" s="4">
        <v>1429</v>
      </c>
      <c r="D11" s="4">
        <v>1683</v>
      </c>
      <c r="E11" s="4">
        <v>1559</v>
      </c>
      <c r="F11" s="4">
        <v>1724</v>
      </c>
      <c r="G11" s="4">
        <v>1834</v>
      </c>
      <c r="H11" s="4">
        <v>1515</v>
      </c>
      <c r="I11" s="4">
        <v>1621</v>
      </c>
      <c r="J11" s="4">
        <v>1496</v>
      </c>
      <c r="K11" s="4">
        <v>1475</v>
      </c>
      <c r="L11" s="4"/>
      <c r="M11" s="4"/>
    </row>
    <row r="12" spans="1:13">
      <c r="A12" t="s">
        <v>7</v>
      </c>
      <c r="B12" s="4">
        <v>202</v>
      </c>
      <c r="C12" s="4">
        <v>327</v>
      </c>
      <c r="D12" s="6">
        <v>903</v>
      </c>
      <c r="E12" s="6">
        <v>513</v>
      </c>
      <c r="F12" s="4">
        <v>724</v>
      </c>
      <c r="G12" s="4">
        <v>187</v>
      </c>
      <c r="H12" s="4">
        <v>115</v>
      </c>
      <c r="I12" s="4">
        <v>355</v>
      </c>
      <c r="J12" s="6">
        <v>573</v>
      </c>
      <c r="K12" s="6">
        <v>555</v>
      </c>
      <c r="L12" s="4"/>
      <c r="M12" s="4"/>
    </row>
    <row r="13" spans="1:13">
      <c r="A13" t="s">
        <v>8</v>
      </c>
      <c r="B13" s="4">
        <v>671</v>
      </c>
      <c r="C13" s="4">
        <v>1000</v>
      </c>
      <c r="D13" s="6">
        <v>4516</v>
      </c>
      <c r="E13" s="6">
        <v>4017</v>
      </c>
      <c r="F13" s="4">
        <v>3161</v>
      </c>
      <c r="G13" s="4">
        <v>3057</v>
      </c>
      <c r="H13" s="4">
        <v>641</v>
      </c>
      <c r="I13" s="4">
        <v>0</v>
      </c>
      <c r="J13" s="6">
        <v>0</v>
      </c>
      <c r="K13" s="6">
        <v>0</v>
      </c>
      <c r="L13" s="4"/>
      <c r="M13" s="4"/>
    </row>
    <row r="14" spans="1:13">
      <c r="A14" t="s">
        <v>9</v>
      </c>
      <c r="B14" s="4">
        <v>12</v>
      </c>
      <c r="C14" s="4">
        <v>29</v>
      </c>
      <c r="D14" s="4">
        <v>46</v>
      </c>
      <c r="E14" s="4">
        <v>49</v>
      </c>
      <c r="F14" s="4">
        <v>47</v>
      </c>
      <c r="G14" s="4">
        <v>47</v>
      </c>
      <c r="H14" s="4">
        <v>43</v>
      </c>
      <c r="I14" s="4">
        <v>40</v>
      </c>
      <c r="J14" s="4">
        <v>40</v>
      </c>
      <c r="K14" s="4">
        <v>37</v>
      </c>
      <c r="L14" s="4"/>
      <c r="M14" s="4"/>
    </row>
    <row r="15" spans="1:13">
      <c r="A15" t="s">
        <v>10</v>
      </c>
      <c r="B15" s="4">
        <v>0</v>
      </c>
      <c r="C15" s="4">
        <v>0</v>
      </c>
      <c r="D15" s="4">
        <v>0</v>
      </c>
      <c r="E15" s="4">
        <v>33</v>
      </c>
      <c r="F15" s="5">
        <v>0</v>
      </c>
      <c r="G15" s="4">
        <v>23</v>
      </c>
      <c r="H15" s="4">
        <v>35</v>
      </c>
      <c r="I15" s="4">
        <v>0</v>
      </c>
      <c r="J15" s="4">
        <v>0</v>
      </c>
      <c r="K15" s="4">
        <v>0</v>
      </c>
      <c r="L15" s="4"/>
      <c r="M15" s="4"/>
    </row>
    <row r="16" spans="1:13">
      <c r="A16" t="s">
        <v>11</v>
      </c>
      <c r="B16" s="4">
        <v>0</v>
      </c>
      <c r="C16" s="4">
        <v>0</v>
      </c>
      <c r="D16" s="4">
        <v>0</v>
      </c>
      <c r="E16" s="5">
        <v>23</v>
      </c>
      <c r="F16" s="4">
        <v>100</v>
      </c>
      <c r="G16" s="4">
        <v>53</v>
      </c>
      <c r="H16" s="4">
        <v>48</v>
      </c>
      <c r="I16" s="4">
        <v>46</v>
      </c>
      <c r="J16" s="4">
        <v>37</v>
      </c>
      <c r="K16" s="4">
        <v>31</v>
      </c>
      <c r="L16" s="4"/>
      <c r="M16" s="4"/>
    </row>
    <row r="18" spans="1:13" s="5" customFormat="1">
      <c r="A18" s="5" t="s">
        <v>25</v>
      </c>
      <c r="B18" s="4">
        <v>2981</v>
      </c>
      <c r="C18" s="4">
        <v>2801</v>
      </c>
      <c r="D18" s="4">
        <v>6099</v>
      </c>
      <c r="E18" s="6">
        <v>5508</v>
      </c>
      <c r="F18" s="4">
        <v>4888</v>
      </c>
      <c r="G18" s="4">
        <v>2815</v>
      </c>
      <c r="H18" s="4">
        <v>2160</v>
      </c>
      <c r="I18" s="4">
        <v>2719</v>
      </c>
      <c r="J18" s="6">
        <v>3736</v>
      </c>
      <c r="K18" s="6">
        <v>3892</v>
      </c>
      <c r="L18" s="4"/>
      <c r="M18" s="4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</dc:creator>
  <cp:lastModifiedBy>Joan Richmond-Hall</cp:lastModifiedBy>
  <dcterms:created xsi:type="dcterms:W3CDTF">2015-11-03T18:30:26Z</dcterms:created>
  <dcterms:modified xsi:type="dcterms:W3CDTF">2015-11-03T19:57:45Z</dcterms:modified>
</cp:coreProperties>
</file>